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7860" tabRatio="596"/>
  </bookViews>
  <sheets>
    <sheet name="电气专业教学进程表" sheetId="11" r:id="rId1"/>
  </sheets>
  <calcPr calcId="125725"/>
</workbook>
</file>

<file path=xl/calcChain.xml><?xml version="1.0" encoding="utf-8"?>
<calcChain xmlns="http://schemas.openxmlformats.org/spreadsheetml/2006/main">
  <c r="Q52" i="11"/>
  <c r="M52"/>
  <c r="Q51"/>
  <c r="M51"/>
  <c r="Q50"/>
  <c r="M50"/>
  <c r="H50"/>
  <c r="M49"/>
  <c r="Q45"/>
  <c r="K45"/>
  <c r="J45"/>
  <c r="I45"/>
  <c r="H45"/>
  <c r="S44"/>
  <c r="K44"/>
  <c r="J44"/>
  <c r="I44"/>
  <c r="H44"/>
  <c r="I43"/>
  <c r="H43"/>
  <c r="I42"/>
  <c r="H42"/>
  <c r="I41"/>
  <c r="H41"/>
  <c r="S40"/>
  <c r="K40"/>
  <c r="J40"/>
  <c r="I40"/>
  <c r="H40"/>
  <c r="I39"/>
  <c r="S38"/>
  <c r="I38"/>
  <c r="H38"/>
  <c r="I37"/>
  <c r="H37"/>
  <c r="I36"/>
  <c r="H36"/>
  <c r="I35"/>
  <c r="H35"/>
  <c r="I34"/>
  <c r="H34"/>
  <c r="I33"/>
  <c r="H33"/>
  <c r="I32"/>
  <c r="H32"/>
  <c r="I31"/>
  <c r="H31"/>
  <c r="Q30"/>
  <c r="K30"/>
  <c r="J30"/>
  <c r="I30"/>
  <c r="H30"/>
  <c r="S29"/>
  <c r="K29"/>
  <c r="J29"/>
  <c r="I29"/>
  <c r="H29"/>
  <c r="I28"/>
  <c r="H28"/>
  <c r="I27"/>
  <c r="H27"/>
  <c r="I26"/>
  <c r="H26"/>
  <c r="I25"/>
  <c r="H25"/>
  <c r="S24"/>
  <c r="K24"/>
  <c r="J24"/>
  <c r="I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</calcChain>
</file>

<file path=xl/sharedStrings.xml><?xml version="1.0" encoding="utf-8"?>
<sst xmlns="http://schemas.openxmlformats.org/spreadsheetml/2006/main" count="231" uniqueCount="112">
  <si>
    <t>附录1：电气自动化专业（21级高职扩招）教学进程总体安排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</si>
  <si>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</si>
  <si>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</si>
  <si>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</si>
  <si>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</si>
  <si>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</si>
  <si>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</si>
  <si>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</si>
  <si>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</si>
  <si>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</si>
  <si>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</si>
  <si>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</si>
  <si>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</si>
  <si>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</si>
  <si>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</si>
  <si>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</si>
  <si>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</si>
  <si>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</si>
  <si>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</si>
  <si>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</si>
  <si>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08301</t>
  </si>
  <si>
    <t>军训</t>
  </si>
  <si>
    <t>C</t>
  </si>
  <si>
    <t>√</t>
  </si>
  <si>
    <t>考查</t>
  </si>
  <si>
    <t>学生处</t>
  </si>
  <si>
    <t xml:space="preserve">07104 </t>
  </si>
  <si>
    <t>体育与健康A</t>
  </si>
  <si>
    <t>B</t>
  </si>
  <si>
    <t>考试</t>
  </si>
  <si>
    <t>基础部</t>
  </si>
  <si>
    <t>08110</t>
  </si>
  <si>
    <t>大学生心理健康教育</t>
  </si>
  <si>
    <t>思政部</t>
  </si>
  <si>
    <t>08101</t>
  </si>
  <si>
    <t>思想道德修养与法治</t>
  </si>
  <si>
    <t>07105</t>
  </si>
  <si>
    <t>安全教育</t>
  </si>
  <si>
    <t>A</t>
  </si>
  <si>
    <t>07103</t>
  </si>
  <si>
    <t>大学英语（A)</t>
  </si>
  <si>
    <t>大学英语（B)</t>
  </si>
  <si>
    <t xml:space="preserve">A </t>
  </si>
  <si>
    <t>07102</t>
  </si>
  <si>
    <t>高等数学</t>
  </si>
  <si>
    <t>08105</t>
  </si>
  <si>
    <t>铸牢中华民族共同体意识</t>
  </si>
  <si>
    <t>体育与健康B</t>
  </si>
  <si>
    <t>08102</t>
  </si>
  <si>
    <t>毛泽东思想和中国特色社会主义理论体系概论</t>
  </si>
  <si>
    <t>07109</t>
  </si>
  <si>
    <t>劳动教育</t>
  </si>
  <si>
    <t>08106</t>
  </si>
  <si>
    <t>军事理论</t>
  </si>
  <si>
    <t>08107</t>
  </si>
  <si>
    <t>大学生职业生涯规划</t>
  </si>
  <si>
    <t>07106</t>
  </si>
  <si>
    <t>信息技术</t>
  </si>
  <si>
    <t>08108</t>
  </si>
  <si>
    <t>就业指导</t>
  </si>
  <si>
    <t>07101</t>
  </si>
  <si>
    <t>大学语文</t>
  </si>
  <si>
    <t>08103</t>
  </si>
  <si>
    <t>形势与政策</t>
  </si>
  <si>
    <t>1-3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</si>
  <si>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</si>
  <si>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</si>
  <si>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</si>
  <si>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</si>
  <si>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</si>
  <si>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</si>
  <si>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</si>
  <si>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公共选修课4</t>
  </si>
  <si>
    <t>公共基础课累计、占总学时比例</t>
  </si>
  <si>
    <t>专业（技能）课</t>
  </si>
  <si>
    <t>专业必修课</t>
  </si>
  <si>
    <t>091002</t>
  </si>
  <si>
    <t>电工电子技术</t>
  </si>
  <si>
    <t>专业基础部</t>
  </si>
  <si>
    <t>091006</t>
  </si>
  <si>
    <t>金工实习</t>
  </si>
  <si>
    <t>电气控制技术</t>
  </si>
  <si>
    <t>人工智能制造学院</t>
  </si>
  <si>
    <t>供配电技术</t>
  </si>
  <si>
    <t>PLC应用技术</t>
  </si>
  <si>
    <t xml:space="preserve">B </t>
  </si>
  <si>
    <t>传感器与检测技术</t>
  </si>
  <si>
    <t>自动生产线安装与调试</t>
  </si>
  <si>
    <t>毕业设计</t>
  </si>
  <si>
    <t>011308</t>
  </si>
  <si>
    <t>顶岗实习</t>
  </si>
  <si>
    <t>专业选修课</t>
  </si>
  <si>
    <t>机械基础</t>
  </si>
  <si>
    <t>自动调速系统</t>
  </si>
  <si>
    <t>011022</t>
  </si>
  <si>
    <r>
      <rPr>
        <sz val="8"/>
        <color rgb="FF000000"/>
        <rFont val="宋体"/>
        <family val="3"/>
        <charset val="134"/>
      </rPr>
      <t>电气</t>
    </r>
    <r>
      <rPr>
        <sz val="9"/>
        <color rgb="FF000000"/>
        <rFont val="仿宋_GB2312"/>
        <charset val="134"/>
      </rPr>
      <t>CAD</t>
    </r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</si>
  <si>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</si>
  <si>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</si>
  <si>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</si>
  <si>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</si>
  <si>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</si>
  <si>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</si>
  <si>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</si>
  <si>
    <t>线下教学：总学时、占总学时比例</t>
  </si>
  <si>
    <t>013304</t>
    <phoneticPr fontId="10" type="noConversion"/>
  </si>
  <si>
    <t>013307</t>
    <phoneticPr fontId="10" type="noConversion"/>
  </si>
  <si>
    <t>013302</t>
    <phoneticPr fontId="10" type="noConversion"/>
  </si>
  <si>
    <t>013303</t>
    <phoneticPr fontId="10" type="noConversion"/>
  </si>
  <si>
    <t>013011</t>
    <phoneticPr fontId="10" type="noConversion"/>
  </si>
  <si>
    <t>011307</t>
    <phoneticPr fontId="10" type="noConversion"/>
  </si>
  <si>
    <t>093009</t>
    <phoneticPr fontId="10" type="noConversion"/>
  </si>
  <si>
    <t>013313</t>
    <phoneticPr fontId="10" type="noConversion"/>
  </si>
</sst>
</file>

<file path=xl/styles.xml><?xml version="1.0" encoding="utf-8"?>
<styleSheet xmlns="http://schemas.openxmlformats.org/spreadsheetml/2006/main">
  <numFmts count="6">
    <numFmt numFmtId="176" formatCode="0.00_);[Red]\(0.00\)"/>
    <numFmt numFmtId="179" formatCode="0.00_ "/>
    <numFmt numFmtId="180" formatCode="0_ "/>
    <numFmt numFmtId="181" formatCode="&quot;第&quot;General&quot;学&quot;&quot;年&quot;"/>
    <numFmt numFmtId="182" formatCode="&quot;线&quot;&quot;下&quot;General&quot;学&quot;&quot;时&quot;"/>
    <numFmt numFmtId="183" formatCode="&quot;线&quot;&quot;下&quot;&quot;小&quot;&quot;计&quot;General&quot;学&quot;&quot;时&quot;"/>
  </numFmts>
  <fonts count="11">
    <font>
      <sz val="11"/>
      <color theme="1"/>
      <name val="等线"/>
      <charset val="134"/>
    </font>
    <font>
      <sz val="14"/>
      <color indexed="8"/>
      <name val="黑体"/>
      <family val="3"/>
      <charset val="134"/>
    </font>
    <font>
      <b/>
      <sz val="8"/>
      <color indexed="8"/>
      <name val="宋体"/>
      <family val="3"/>
      <charset val="134"/>
    </font>
    <font>
      <sz val="8"/>
      <name val="宋体"/>
      <family val="3"/>
      <charset val="134"/>
    </font>
    <font>
      <b/>
      <sz val="8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name val="等线"/>
      <charset val="134"/>
    </font>
    <font>
      <sz val="8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sz val="9"/>
      <color rgb="FF000000"/>
      <name val="仿宋_GB2312"/>
      <charset val="134"/>
    </font>
    <font>
      <sz val="9"/>
      <name val="等线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0" fontId="3" fillId="3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180" fontId="3" fillId="0" borderId="5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180" fontId="4" fillId="4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8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80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left" vertical="center" wrapText="1"/>
    </xf>
    <xf numFmtId="181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179" fontId="3" fillId="4" borderId="9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left" vertical="center" wrapText="1"/>
    </xf>
    <xf numFmtId="179" fontId="6" fillId="4" borderId="9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179" fontId="3" fillId="4" borderId="5" xfId="0" applyNumberFormat="1" applyFont="1" applyFill="1" applyBorder="1" applyAlignment="1">
      <alignment horizontal="center" vertical="center"/>
    </xf>
    <xf numFmtId="179" fontId="7" fillId="4" borderId="5" xfId="0" applyNumberFormat="1" applyFont="1" applyFill="1" applyBorder="1" applyAlignment="1">
      <alignment horizontal="center" vertical="center"/>
    </xf>
    <xf numFmtId="176" fontId="3" fillId="4" borderId="5" xfId="0" applyNumberFormat="1" applyFont="1" applyFill="1" applyBorder="1" applyAlignment="1">
      <alignment horizontal="center" vertical="center"/>
    </xf>
    <xf numFmtId="179" fontId="4" fillId="4" borderId="5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82" fontId="3" fillId="0" borderId="5" xfId="0" applyNumberFormat="1" applyFont="1" applyBorder="1" applyAlignment="1">
      <alignment horizontal="center" vertical="center"/>
    </xf>
    <xf numFmtId="183" fontId="3" fillId="0" borderId="5" xfId="0" applyNumberFormat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179" fontId="1" fillId="0" borderId="1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/>
    </xf>
    <xf numFmtId="9" fontId="4" fillId="4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9" fontId="4" fillId="0" borderId="5" xfId="0" applyNumberFormat="1" applyFont="1" applyFill="1" applyBorder="1" applyAlignment="1">
      <alignment horizontal="center" vertical="center" wrapText="1"/>
    </xf>
    <xf numFmtId="180" fontId="4" fillId="4" borderId="5" xfId="0" applyNumberFormat="1" applyFont="1" applyFill="1" applyBorder="1" applyAlignment="1">
      <alignment horizontal="center" vertical="center"/>
    </xf>
    <xf numFmtId="180" fontId="2" fillId="4" borderId="5" xfId="0" applyNumberFormat="1" applyFont="1" applyFill="1" applyBorder="1" applyAlignment="1">
      <alignment horizontal="center" vertical="center"/>
    </xf>
    <xf numFmtId="9" fontId="2" fillId="4" borderId="5" xfId="0" applyNumberFormat="1" applyFont="1" applyFill="1" applyBorder="1" applyAlignment="1">
      <alignment horizontal="center" vertical="center"/>
    </xf>
    <xf numFmtId="179" fontId="2" fillId="4" borderId="5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9" fontId="2" fillId="4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80" fontId="2" fillId="4" borderId="7" xfId="0" applyNumberFormat="1" applyFont="1" applyFill="1" applyBorder="1" applyAlignment="1">
      <alignment horizontal="center" vertical="center"/>
    </xf>
    <xf numFmtId="9" fontId="2" fillId="4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9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2"/>
  <sheetViews>
    <sheetView tabSelected="1" zoomScaleNormal="100" workbookViewId="0">
      <pane xSplit="3" ySplit="5" topLeftCell="D15" activePane="bottomRight" state="frozen"/>
      <selection pane="topRight"/>
      <selection pane="bottomLeft"/>
      <selection pane="bottomRight" activeCell="M51" sqref="M51:P51"/>
    </sheetView>
  </sheetViews>
  <sheetFormatPr defaultColWidth="8.875" defaultRowHeight="13.5"/>
  <cols>
    <col min="1" max="2" width="2.625" customWidth="1"/>
    <col min="3" max="3" width="2.625" style="1" customWidth="1"/>
    <col min="4" max="4" width="5.375" customWidth="1"/>
    <col min="5" max="5" width="20.25" customWidth="1"/>
    <col min="6" max="7" width="4.125" style="1" customWidth="1"/>
    <col min="8" max="8" width="7.5" style="2" customWidth="1"/>
    <col min="9" max="12" width="4.125" style="1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5" customWidth="1"/>
    <col min="19" max="19" width="12.5" customWidth="1"/>
    <col min="22" max="22" width="18.875" customWidth="1"/>
  </cols>
  <sheetData>
    <row r="1" spans="1:19" ht="21" customHeight="1">
      <c r="A1" s="48" t="s">
        <v>0</v>
      </c>
      <c r="B1" s="48"/>
      <c r="C1" s="48"/>
      <c r="D1" s="48"/>
      <c r="E1" s="48"/>
      <c r="F1" s="48"/>
      <c r="G1" s="48"/>
      <c r="H1" s="49"/>
      <c r="I1" s="48"/>
      <c r="J1" s="48"/>
      <c r="K1" s="48"/>
      <c r="L1" s="48"/>
      <c r="M1" s="48"/>
      <c r="N1" s="48"/>
      <c r="O1" s="48"/>
      <c r="P1" s="48"/>
      <c r="Q1" s="48"/>
      <c r="R1" s="48"/>
      <c r="S1" s="50"/>
    </row>
    <row r="2" spans="1:19" ht="22.9" customHeight="1">
      <c r="A2" s="90" t="s">
        <v>1</v>
      </c>
      <c r="B2" s="52"/>
      <c r="C2" s="52" t="s">
        <v>2</v>
      </c>
      <c r="D2" s="52" t="s">
        <v>3</v>
      </c>
      <c r="E2" s="52" t="s">
        <v>4</v>
      </c>
      <c r="F2" s="51" t="s">
        <v>5</v>
      </c>
      <c r="G2" s="51"/>
      <c r="H2" s="87" t="s">
        <v>6</v>
      </c>
      <c r="I2" s="52" t="s">
        <v>7</v>
      </c>
      <c r="J2" s="52"/>
      <c r="K2" s="52"/>
      <c r="L2" s="52" t="s">
        <v>8</v>
      </c>
      <c r="M2" s="52" t="s">
        <v>9</v>
      </c>
      <c r="N2" s="52"/>
      <c r="O2" s="52"/>
      <c r="P2" s="52"/>
      <c r="Q2" s="52" t="s">
        <v>10</v>
      </c>
      <c r="R2" s="52" t="s">
        <v>11</v>
      </c>
      <c r="S2" s="85" t="s">
        <v>12</v>
      </c>
    </row>
    <row r="3" spans="1:19">
      <c r="A3" s="91"/>
      <c r="B3" s="85"/>
      <c r="C3" s="85"/>
      <c r="D3" s="85"/>
      <c r="E3" s="85"/>
      <c r="F3" s="85" t="s">
        <v>13</v>
      </c>
      <c r="G3" s="85" t="s">
        <v>14</v>
      </c>
      <c r="H3" s="88"/>
      <c r="I3" s="85" t="s">
        <v>15</v>
      </c>
      <c r="J3" s="85" t="s">
        <v>16</v>
      </c>
      <c r="K3" s="85" t="s">
        <v>17</v>
      </c>
      <c r="L3" s="85"/>
      <c r="M3" s="23">
        <v>1</v>
      </c>
      <c r="N3" s="23">
        <v>2</v>
      </c>
      <c r="O3" s="23">
        <v>3</v>
      </c>
      <c r="P3" s="23">
        <v>4</v>
      </c>
      <c r="Q3" s="85"/>
      <c r="R3" s="85"/>
      <c r="S3" s="85"/>
    </row>
    <row r="4" spans="1:19">
      <c r="A4" s="91"/>
      <c r="B4" s="85"/>
      <c r="C4" s="85"/>
      <c r="D4" s="85"/>
      <c r="E4" s="85"/>
      <c r="F4" s="85"/>
      <c r="G4" s="85"/>
      <c r="H4" s="88"/>
      <c r="I4" s="85"/>
      <c r="J4" s="85"/>
      <c r="K4" s="85"/>
      <c r="L4" s="85"/>
      <c r="M4" s="24"/>
      <c r="N4" s="24"/>
      <c r="O4" s="24"/>
      <c r="P4" s="24"/>
      <c r="Q4" s="85"/>
      <c r="R4" s="85"/>
      <c r="S4" s="85"/>
    </row>
    <row r="5" spans="1:19">
      <c r="A5" s="92"/>
      <c r="B5" s="86"/>
      <c r="C5" s="86"/>
      <c r="D5" s="86"/>
      <c r="E5" s="86"/>
      <c r="F5" s="86"/>
      <c r="G5" s="86"/>
      <c r="H5" s="89"/>
      <c r="I5" s="86"/>
      <c r="J5" s="86"/>
      <c r="K5" s="86"/>
      <c r="L5" s="86"/>
      <c r="M5" s="25"/>
      <c r="N5" s="25"/>
      <c r="O5" s="26"/>
      <c r="P5" s="25"/>
      <c r="Q5" s="86"/>
      <c r="R5" s="86"/>
      <c r="S5" s="85"/>
    </row>
    <row r="6" spans="1:19" ht="19.149999999999999" customHeight="1">
      <c r="A6" s="74" t="s">
        <v>18</v>
      </c>
      <c r="B6" s="79" t="s">
        <v>19</v>
      </c>
      <c r="C6" s="3">
        <v>1</v>
      </c>
      <c r="D6" s="4" t="s">
        <v>20</v>
      </c>
      <c r="E6" s="5" t="s">
        <v>21</v>
      </c>
      <c r="F6" s="6" t="s">
        <v>22</v>
      </c>
      <c r="G6" s="7" t="s">
        <v>23</v>
      </c>
      <c r="H6" s="8">
        <f>I6/18</f>
        <v>3.3333333333333299</v>
      </c>
      <c r="I6" s="27">
        <f t="shared" ref="I6:I23" si="0">J6+K6</f>
        <v>60</v>
      </c>
      <c r="J6" s="6">
        <v>0</v>
      </c>
      <c r="K6" s="6">
        <v>60</v>
      </c>
      <c r="L6" s="7">
        <v>1</v>
      </c>
      <c r="M6" s="28"/>
      <c r="N6" s="28"/>
      <c r="O6" s="28"/>
      <c r="P6" s="28"/>
      <c r="Q6" s="40" t="s">
        <v>24</v>
      </c>
      <c r="R6" s="41" t="s">
        <v>25</v>
      </c>
      <c r="S6" s="42">
        <v>60</v>
      </c>
    </row>
    <row r="7" spans="1:19" ht="19.149999999999999" customHeight="1">
      <c r="A7" s="74"/>
      <c r="B7" s="79"/>
      <c r="C7" s="3">
        <v>2</v>
      </c>
      <c r="D7" s="9" t="s">
        <v>26</v>
      </c>
      <c r="E7" s="5" t="s">
        <v>27</v>
      </c>
      <c r="F7" s="6" t="s">
        <v>28</v>
      </c>
      <c r="G7" s="7" t="s">
        <v>23</v>
      </c>
      <c r="H7" s="8">
        <f t="shared" ref="H7:H23" si="1">I7/18</f>
        <v>2</v>
      </c>
      <c r="I7" s="27">
        <f t="shared" si="0"/>
        <v>36</v>
      </c>
      <c r="J7" s="6">
        <v>0</v>
      </c>
      <c r="K7" s="6">
        <v>36</v>
      </c>
      <c r="L7" s="7">
        <v>1</v>
      </c>
      <c r="M7" s="28"/>
      <c r="N7" s="28"/>
      <c r="O7" s="28"/>
      <c r="P7" s="28"/>
      <c r="Q7" s="40" t="s">
        <v>29</v>
      </c>
      <c r="R7" s="41" t="s">
        <v>30</v>
      </c>
      <c r="S7" s="42">
        <v>18</v>
      </c>
    </row>
    <row r="8" spans="1:19" ht="19.149999999999999" customHeight="1">
      <c r="A8" s="74"/>
      <c r="B8" s="79"/>
      <c r="C8" s="3">
        <v>3</v>
      </c>
      <c r="D8" s="4" t="s">
        <v>31</v>
      </c>
      <c r="E8" s="5" t="s">
        <v>32</v>
      </c>
      <c r="F8" s="6" t="s">
        <v>28</v>
      </c>
      <c r="G8" s="7" t="s">
        <v>23</v>
      </c>
      <c r="H8" s="8">
        <f t="shared" si="1"/>
        <v>2</v>
      </c>
      <c r="I8" s="27">
        <f t="shared" si="0"/>
        <v>36</v>
      </c>
      <c r="J8" s="6">
        <v>30</v>
      </c>
      <c r="K8" s="6">
        <v>6</v>
      </c>
      <c r="L8" s="7">
        <v>1</v>
      </c>
      <c r="M8" s="28"/>
      <c r="N8" s="28"/>
      <c r="O8" s="28"/>
      <c r="P8" s="28"/>
      <c r="Q8" s="40" t="s">
        <v>24</v>
      </c>
      <c r="R8" s="41" t="s">
        <v>33</v>
      </c>
      <c r="S8" s="42"/>
    </row>
    <row r="9" spans="1:19" ht="19.149999999999999" customHeight="1">
      <c r="A9" s="74"/>
      <c r="B9" s="79"/>
      <c r="C9" s="3">
        <v>4</v>
      </c>
      <c r="D9" s="6" t="s">
        <v>34</v>
      </c>
      <c r="E9" s="5" t="s">
        <v>35</v>
      </c>
      <c r="F9" s="6" t="s">
        <v>28</v>
      </c>
      <c r="G9" s="7" t="s">
        <v>23</v>
      </c>
      <c r="H9" s="8">
        <f t="shared" si="1"/>
        <v>3</v>
      </c>
      <c r="I9" s="27">
        <f t="shared" si="0"/>
        <v>54</v>
      </c>
      <c r="J9" s="6">
        <v>46</v>
      </c>
      <c r="K9" s="6">
        <v>8</v>
      </c>
      <c r="L9" s="7">
        <v>1</v>
      </c>
      <c r="M9" s="28"/>
      <c r="N9" s="28"/>
      <c r="O9" s="28"/>
      <c r="P9" s="28"/>
      <c r="Q9" s="40" t="s">
        <v>29</v>
      </c>
      <c r="R9" s="41" t="s">
        <v>33</v>
      </c>
      <c r="S9" s="42"/>
    </row>
    <row r="10" spans="1:19" ht="19.149999999999999" customHeight="1">
      <c r="A10" s="74"/>
      <c r="B10" s="79"/>
      <c r="C10" s="3">
        <v>5</v>
      </c>
      <c r="D10" s="6" t="s">
        <v>36</v>
      </c>
      <c r="E10" s="5" t="s">
        <v>37</v>
      </c>
      <c r="F10" s="6" t="s">
        <v>38</v>
      </c>
      <c r="G10" s="7"/>
      <c r="H10" s="8">
        <f t="shared" si="1"/>
        <v>1</v>
      </c>
      <c r="I10" s="27">
        <f t="shared" si="0"/>
        <v>18</v>
      </c>
      <c r="J10" s="6">
        <v>18</v>
      </c>
      <c r="K10" s="6">
        <v>0</v>
      </c>
      <c r="L10" s="7">
        <v>1</v>
      </c>
      <c r="M10" s="28"/>
      <c r="N10" s="28"/>
      <c r="O10" s="28"/>
      <c r="P10" s="28"/>
      <c r="Q10" s="17" t="s">
        <v>24</v>
      </c>
      <c r="R10" s="41" t="s">
        <v>30</v>
      </c>
      <c r="S10" s="42"/>
    </row>
    <row r="11" spans="1:19" ht="19.149999999999999" customHeight="1">
      <c r="A11" s="74"/>
      <c r="B11" s="79"/>
      <c r="C11" s="3">
        <v>6</v>
      </c>
      <c r="D11" s="9" t="s">
        <v>39</v>
      </c>
      <c r="E11" s="5" t="s">
        <v>40</v>
      </c>
      <c r="F11" s="6" t="s">
        <v>38</v>
      </c>
      <c r="G11" s="7"/>
      <c r="H11" s="8">
        <f t="shared" si="1"/>
        <v>4</v>
      </c>
      <c r="I11" s="27">
        <f t="shared" si="0"/>
        <v>72</v>
      </c>
      <c r="J11" s="6">
        <v>72</v>
      </c>
      <c r="K11" s="6">
        <v>0</v>
      </c>
      <c r="L11" s="7">
        <v>1</v>
      </c>
      <c r="M11" s="28"/>
      <c r="N11" s="28"/>
      <c r="O11" s="28"/>
      <c r="P11" s="28"/>
      <c r="Q11" s="17" t="s">
        <v>29</v>
      </c>
      <c r="R11" s="41" t="s">
        <v>30</v>
      </c>
      <c r="S11" s="42"/>
    </row>
    <row r="12" spans="1:19" ht="19.149999999999999" customHeight="1">
      <c r="A12" s="74"/>
      <c r="B12" s="79"/>
      <c r="C12" s="3">
        <v>7</v>
      </c>
      <c r="D12" s="9" t="s">
        <v>39</v>
      </c>
      <c r="E12" s="5" t="s">
        <v>41</v>
      </c>
      <c r="F12" s="6" t="s">
        <v>42</v>
      </c>
      <c r="G12" s="7"/>
      <c r="H12" s="8">
        <f t="shared" si="1"/>
        <v>2</v>
      </c>
      <c r="I12" s="27">
        <f t="shared" si="0"/>
        <v>36</v>
      </c>
      <c r="J12" s="6">
        <v>36</v>
      </c>
      <c r="K12" s="6">
        <v>0</v>
      </c>
      <c r="L12" s="7">
        <v>1</v>
      </c>
      <c r="M12" s="28"/>
      <c r="N12" s="28"/>
      <c r="O12" s="28"/>
      <c r="P12" s="28"/>
      <c r="Q12" s="17" t="s">
        <v>29</v>
      </c>
      <c r="R12" s="41" t="s">
        <v>30</v>
      </c>
      <c r="S12" s="42"/>
    </row>
    <row r="13" spans="1:19" ht="19.149999999999999" customHeight="1">
      <c r="A13" s="74"/>
      <c r="B13" s="79"/>
      <c r="C13" s="3">
        <v>8</v>
      </c>
      <c r="D13" s="6" t="s">
        <v>43</v>
      </c>
      <c r="E13" s="5" t="s">
        <v>44</v>
      </c>
      <c r="F13" s="6" t="s">
        <v>38</v>
      </c>
      <c r="G13" s="7"/>
      <c r="H13" s="8">
        <f t="shared" si="1"/>
        <v>4</v>
      </c>
      <c r="I13" s="27">
        <f t="shared" si="0"/>
        <v>72</v>
      </c>
      <c r="J13" s="6">
        <v>72</v>
      </c>
      <c r="K13" s="6">
        <v>0</v>
      </c>
      <c r="L13" s="7">
        <v>1</v>
      </c>
      <c r="M13" s="28"/>
      <c r="N13" s="28"/>
      <c r="O13" s="28"/>
      <c r="P13" s="28"/>
      <c r="Q13" s="17" t="s">
        <v>29</v>
      </c>
      <c r="R13" s="41" t="s">
        <v>30</v>
      </c>
      <c r="S13" s="42"/>
    </row>
    <row r="14" spans="1:19" ht="19.149999999999999" customHeight="1">
      <c r="A14" s="74"/>
      <c r="B14" s="79"/>
      <c r="C14" s="3">
        <v>9</v>
      </c>
      <c r="D14" s="6" t="s">
        <v>45</v>
      </c>
      <c r="E14" s="5" t="s">
        <v>46</v>
      </c>
      <c r="F14" s="6" t="s">
        <v>38</v>
      </c>
      <c r="G14" s="7"/>
      <c r="H14" s="8">
        <f t="shared" si="1"/>
        <v>1</v>
      </c>
      <c r="I14" s="27">
        <f t="shared" si="0"/>
        <v>18</v>
      </c>
      <c r="J14" s="6">
        <v>18</v>
      </c>
      <c r="K14" s="6">
        <v>0</v>
      </c>
      <c r="L14" s="7">
        <v>1</v>
      </c>
      <c r="M14" s="28"/>
      <c r="N14" s="28"/>
      <c r="O14" s="28"/>
      <c r="P14" s="28"/>
      <c r="Q14" s="17" t="s">
        <v>29</v>
      </c>
      <c r="R14" s="41" t="s">
        <v>33</v>
      </c>
      <c r="S14" s="42"/>
    </row>
    <row r="15" spans="1:19">
      <c r="A15" s="75"/>
      <c r="B15" s="80"/>
      <c r="C15" s="3">
        <v>10</v>
      </c>
      <c r="D15" s="9" t="s">
        <v>26</v>
      </c>
      <c r="E15" s="5" t="s">
        <v>47</v>
      </c>
      <c r="F15" s="6" t="s">
        <v>28</v>
      </c>
      <c r="G15" s="7" t="s">
        <v>23</v>
      </c>
      <c r="H15" s="8">
        <f t="shared" si="1"/>
        <v>2</v>
      </c>
      <c r="I15" s="27">
        <f t="shared" si="0"/>
        <v>36</v>
      </c>
      <c r="J15" s="6">
        <v>0</v>
      </c>
      <c r="K15" s="6">
        <v>36</v>
      </c>
      <c r="L15" s="7">
        <v>1</v>
      </c>
      <c r="M15" s="28"/>
      <c r="N15" s="28"/>
      <c r="O15" s="28"/>
      <c r="P15" s="28"/>
      <c r="Q15" s="40" t="s">
        <v>29</v>
      </c>
      <c r="R15" s="41" t="s">
        <v>30</v>
      </c>
      <c r="S15" s="42">
        <v>18</v>
      </c>
    </row>
    <row r="16" spans="1:19" ht="24" customHeight="1">
      <c r="A16" s="75"/>
      <c r="B16" s="80"/>
      <c r="C16" s="3">
        <v>11</v>
      </c>
      <c r="D16" s="3" t="s">
        <v>48</v>
      </c>
      <c r="E16" s="5" t="s">
        <v>49</v>
      </c>
      <c r="F16" s="6" t="s">
        <v>28</v>
      </c>
      <c r="G16" s="7" t="s">
        <v>23</v>
      </c>
      <c r="H16" s="8">
        <f t="shared" si="1"/>
        <v>4</v>
      </c>
      <c r="I16" s="27">
        <f t="shared" si="0"/>
        <v>72</v>
      </c>
      <c r="J16" s="6">
        <v>62</v>
      </c>
      <c r="K16" s="6">
        <v>10</v>
      </c>
      <c r="L16" s="7">
        <v>1</v>
      </c>
      <c r="M16" s="28"/>
      <c r="N16" s="28"/>
      <c r="O16" s="28"/>
      <c r="P16" s="28"/>
      <c r="Q16" s="40" t="s">
        <v>29</v>
      </c>
      <c r="R16" s="41" t="s">
        <v>33</v>
      </c>
      <c r="S16" s="42"/>
    </row>
    <row r="17" spans="1:19" ht="19.149999999999999" customHeight="1">
      <c r="A17" s="75"/>
      <c r="B17" s="80"/>
      <c r="C17" s="3">
        <v>12</v>
      </c>
      <c r="D17" s="4" t="s">
        <v>50</v>
      </c>
      <c r="E17" s="5" t="s">
        <v>51</v>
      </c>
      <c r="F17" s="6" t="s">
        <v>22</v>
      </c>
      <c r="G17" s="7" t="s">
        <v>23</v>
      </c>
      <c r="H17" s="8">
        <f t="shared" si="1"/>
        <v>1</v>
      </c>
      <c r="I17" s="27">
        <f t="shared" si="0"/>
        <v>18</v>
      </c>
      <c r="J17" s="6">
        <v>0</v>
      </c>
      <c r="K17" s="6">
        <v>18</v>
      </c>
      <c r="L17" s="7">
        <v>1</v>
      </c>
      <c r="M17" s="28"/>
      <c r="N17" s="28"/>
      <c r="O17" s="28"/>
      <c r="P17" s="28"/>
      <c r="Q17" s="40" t="s">
        <v>24</v>
      </c>
      <c r="R17" s="41" t="s">
        <v>30</v>
      </c>
      <c r="S17" s="42"/>
    </row>
    <row r="18" spans="1:19" ht="19.149999999999999" customHeight="1">
      <c r="A18" s="75"/>
      <c r="B18" s="80"/>
      <c r="C18" s="3">
        <v>13</v>
      </c>
      <c r="D18" s="4" t="s">
        <v>52</v>
      </c>
      <c r="E18" s="5" t="s">
        <v>53</v>
      </c>
      <c r="F18" s="6" t="s">
        <v>38</v>
      </c>
      <c r="G18" s="7"/>
      <c r="H18" s="8">
        <f t="shared" si="1"/>
        <v>2</v>
      </c>
      <c r="I18" s="27">
        <f t="shared" si="0"/>
        <v>36</v>
      </c>
      <c r="J18" s="6">
        <v>36</v>
      </c>
      <c r="K18" s="6">
        <v>0</v>
      </c>
      <c r="L18" s="7">
        <v>1</v>
      </c>
      <c r="M18" s="28"/>
      <c r="N18" s="28"/>
      <c r="O18" s="28"/>
      <c r="P18" s="28"/>
      <c r="Q18" s="40" t="s">
        <v>24</v>
      </c>
      <c r="R18" s="41" t="s">
        <v>33</v>
      </c>
      <c r="S18" s="42"/>
    </row>
    <row r="19" spans="1:19" ht="19.149999999999999" customHeight="1">
      <c r="A19" s="75"/>
      <c r="B19" s="80"/>
      <c r="C19" s="3">
        <v>14</v>
      </c>
      <c r="D19" s="4" t="s">
        <v>54</v>
      </c>
      <c r="E19" s="5" t="s">
        <v>55</v>
      </c>
      <c r="F19" s="6" t="s">
        <v>28</v>
      </c>
      <c r="G19" s="7" t="s">
        <v>23</v>
      </c>
      <c r="H19" s="8">
        <f t="shared" si="1"/>
        <v>1</v>
      </c>
      <c r="I19" s="27">
        <f t="shared" si="0"/>
        <v>18</v>
      </c>
      <c r="J19" s="6">
        <v>14</v>
      </c>
      <c r="K19" s="6">
        <v>4</v>
      </c>
      <c r="L19" s="7">
        <v>1</v>
      </c>
      <c r="M19" s="28"/>
      <c r="N19" s="28"/>
      <c r="O19" s="28"/>
      <c r="P19" s="28"/>
      <c r="Q19" s="40" t="s">
        <v>24</v>
      </c>
      <c r="R19" s="41" t="s">
        <v>33</v>
      </c>
      <c r="S19" s="42"/>
    </row>
    <row r="20" spans="1:19" ht="19.149999999999999" customHeight="1">
      <c r="A20" s="75"/>
      <c r="B20" s="80"/>
      <c r="C20" s="3">
        <v>15</v>
      </c>
      <c r="D20" s="9" t="s">
        <v>56</v>
      </c>
      <c r="E20" s="5" t="s">
        <v>57</v>
      </c>
      <c r="F20" s="6" t="s">
        <v>28</v>
      </c>
      <c r="G20" s="10" t="s">
        <v>23</v>
      </c>
      <c r="H20" s="8">
        <f t="shared" si="1"/>
        <v>4</v>
      </c>
      <c r="I20" s="27">
        <f t="shared" si="0"/>
        <v>72</v>
      </c>
      <c r="J20" s="6">
        <v>4</v>
      </c>
      <c r="K20" s="6">
        <v>68</v>
      </c>
      <c r="L20" s="7">
        <v>1</v>
      </c>
      <c r="M20" s="28"/>
      <c r="N20" s="28"/>
      <c r="O20" s="28"/>
      <c r="P20" s="28"/>
      <c r="Q20" s="17" t="s">
        <v>29</v>
      </c>
      <c r="R20" s="41" t="s">
        <v>30</v>
      </c>
      <c r="S20" s="42"/>
    </row>
    <row r="21" spans="1:19" ht="19.149999999999999" customHeight="1">
      <c r="A21" s="75"/>
      <c r="B21" s="80"/>
      <c r="C21" s="3">
        <v>16</v>
      </c>
      <c r="D21" s="9" t="s">
        <v>58</v>
      </c>
      <c r="E21" s="5" t="s">
        <v>59</v>
      </c>
      <c r="F21" s="6" t="s">
        <v>28</v>
      </c>
      <c r="G21" s="7" t="s">
        <v>23</v>
      </c>
      <c r="H21" s="8">
        <f t="shared" si="1"/>
        <v>2</v>
      </c>
      <c r="I21" s="27">
        <f t="shared" si="0"/>
        <v>36</v>
      </c>
      <c r="J21" s="6">
        <v>0</v>
      </c>
      <c r="K21" s="6">
        <v>36</v>
      </c>
      <c r="L21" s="7">
        <v>2</v>
      </c>
      <c r="M21" s="28"/>
      <c r="N21" s="28"/>
      <c r="O21" s="28"/>
      <c r="P21" s="28"/>
      <c r="Q21" s="40" t="s">
        <v>29</v>
      </c>
      <c r="R21" s="41" t="s">
        <v>30</v>
      </c>
      <c r="S21" s="42">
        <v>36</v>
      </c>
    </row>
    <row r="22" spans="1:19" ht="19.149999999999999" customHeight="1">
      <c r="A22" s="75"/>
      <c r="B22" s="80"/>
      <c r="C22" s="3">
        <v>17</v>
      </c>
      <c r="D22" s="6" t="s">
        <v>60</v>
      </c>
      <c r="E22" s="5" t="s">
        <v>61</v>
      </c>
      <c r="F22" s="6" t="s">
        <v>38</v>
      </c>
      <c r="G22" s="10"/>
      <c r="H22" s="8">
        <f t="shared" si="1"/>
        <v>4</v>
      </c>
      <c r="I22" s="27">
        <f t="shared" si="0"/>
        <v>72</v>
      </c>
      <c r="J22" s="6">
        <v>72</v>
      </c>
      <c r="K22" s="6">
        <v>0</v>
      </c>
      <c r="L22" s="10">
        <v>2</v>
      </c>
      <c r="M22" s="28"/>
      <c r="N22" s="28"/>
      <c r="O22" s="28"/>
      <c r="P22" s="28"/>
      <c r="Q22" s="17" t="s">
        <v>29</v>
      </c>
      <c r="R22" s="41" t="s">
        <v>30</v>
      </c>
      <c r="S22" s="42"/>
    </row>
    <row r="23" spans="1:19" ht="19.149999999999999" customHeight="1">
      <c r="A23" s="75"/>
      <c r="B23" s="80"/>
      <c r="C23" s="3">
        <v>18</v>
      </c>
      <c r="D23" s="4" t="s">
        <v>62</v>
      </c>
      <c r="E23" s="5" t="s">
        <v>63</v>
      </c>
      <c r="F23" s="6" t="s">
        <v>38</v>
      </c>
      <c r="G23" s="7"/>
      <c r="H23" s="8">
        <f t="shared" si="1"/>
        <v>2.2222222222222201</v>
      </c>
      <c r="I23" s="27">
        <f t="shared" si="0"/>
        <v>40</v>
      </c>
      <c r="J23" s="6">
        <v>40</v>
      </c>
      <c r="K23" s="6">
        <v>0</v>
      </c>
      <c r="L23" s="29" t="s">
        <v>64</v>
      </c>
      <c r="M23" s="30" t="s">
        <v>23</v>
      </c>
      <c r="N23" s="30" t="s">
        <v>23</v>
      </c>
      <c r="O23" s="30" t="s">
        <v>23</v>
      </c>
      <c r="P23" s="28"/>
      <c r="Q23" s="40" t="s">
        <v>24</v>
      </c>
      <c r="R23" s="41" t="s">
        <v>33</v>
      </c>
      <c r="S23" s="42"/>
    </row>
    <row r="24" spans="1:19" ht="19.149999999999999" customHeight="1">
      <c r="A24" s="75"/>
      <c r="B24" s="80"/>
      <c r="C24" s="53" t="s">
        <v>65</v>
      </c>
      <c r="D24" s="53"/>
      <c r="E24" s="53"/>
      <c r="F24" s="53"/>
      <c r="G24" s="53"/>
      <c r="H24" s="11">
        <v>44</v>
      </c>
      <c r="I24" s="31">
        <f>SUM(I6:I23)</f>
        <v>802</v>
      </c>
      <c r="J24" s="31">
        <f>SUM(J6:J23)</f>
        <v>520</v>
      </c>
      <c r="K24" s="31">
        <f>SUM(K6:K23)</f>
        <v>282</v>
      </c>
      <c r="L24" s="32"/>
      <c r="M24" s="28"/>
      <c r="N24" s="28"/>
      <c r="O24" s="28"/>
      <c r="P24" s="28"/>
      <c r="Q24" s="54"/>
      <c r="R24" s="54"/>
      <c r="S24" s="43">
        <f>SUM(S6:S21)</f>
        <v>132</v>
      </c>
    </row>
    <row r="25" spans="1:19" ht="19.149999999999999" customHeight="1">
      <c r="A25" s="75"/>
      <c r="B25" s="80" t="s">
        <v>66</v>
      </c>
      <c r="C25" s="12">
        <v>1</v>
      </c>
      <c r="D25" s="13" t="s">
        <v>67</v>
      </c>
      <c r="E25" s="5" t="s">
        <v>68</v>
      </c>
      <c r="F25" s="14" t="s">
        <v>38</v>
      </c>
      <c r="G25" s="15"/>
      <c r="H25" s="16">
        <f>I25/18</f>
        <v>2</v>
      </c>
      <c r="I25" s="27">
        <f t="shared" ref="I25:I28" si="2">J25+K25</f>
        <v>36</v>
      </c>
      <c r="J25" s="14">
        <v>36</v>
      </c>
      <c r="K25" s="14"/>
      <c r="L25" s="33">
        <v>2</v>
      </c>
      <c r="M25" s="28"/>
      <c r="N25" s="28"/>
      <c r="O25" s="28"/>
      <c r="P25" s="28"/>
      <c r="Q25" s="12" t="s">
        <v>24</v>
      </c>
      <c r="R25" s="41" t="s">
        <v>69</v>
      </c>
      <c r="S25" s="42"/>
    </row>
    <row r="26" spans="1:19" ht="19.149999999999999" customHeight="1">
      <c r="A26" s="75"/>
      <c r="B26" s="80"/>
      <c r="C26" s="12">
        <v>2</v>
      </c>
      <c r="D26" s="13" t="s">
        <v>67</v>
      </c>
      <c r="E26" s="5" t="s">
        <v>70</v>
      </c>
      <c r="F26" s="14" t="s">
        <v>38</v>
      </c>
      <c r="G26" s="15"/>
      <c r="H26" s="16">
        <f>I26/18</f>
        <v>2</v>
      </c>
      <c r="I26" s="34">
        <f t="shared" si="2"/>
        <v>36</v>
      </c>
      <c r="J26" s="17">
        <v>36</v>
      </c>
      <c r="K26" s="18"/>
      <c r="L26" s="33">
        <v>2</v>
      </c>
      <c r="M26" s="28"/>
      <c r="N26" s="28"/>
      <c r="O26" s="28"/>
      <c r="P26" s="28"/>
      <c r="Q26" s="12" t="s">
        <v>24</v>
      </c>
      <c r="R26" s="41" t="s">
        <v>69</v>
      </c>
      <c r="S26" s="42"/>
    </row>
    <row r="27" spans="1:19" ht="19.149999999999999" customHeight="1">
      <c r="A27" s="75"/>
      <c r="B27" s="80"/>
      <c r="C27" s="12">
        <v>3</v>
      </c>
      <c r="D27" s="13" t="s">
        <v>67</v>
      </c>
      <c r="E27" s="5" t="s">
        <v>71</v>
      </c>
      <c r="F27" s="14" t="s">
        <v>38</v>
      </c>
      <c r="G27" s="15"/>
      <c r="H27" s="16">
        <f>I27/18</f>
        <v>2</v>
      </c>
      <c r="I27" s="34">
        <f t="shared" si="2"/>
        <v>36</v>
      </c>
      <c r="J27" s="17">
        <v>36</v>
      </c>
      <c r="K27" s="18"/>
      <c r="L27" s="33">
        <v>2</v>
      </c>
      <c r="M27" s="28"/>
      <c r="N27" s="28"/>
      <c r="O27" s="28"/>
      <c r="P27" s="28"/>
      <c r="Q27" s="12" t="s">
        <v>24</v>
      </c>
      <c r="R27" s="41" t="s">
        <v>69</v>
      </c>
      <c r="S27" s="42"/>
    </row>
    <row r="28" spans="1:19" ht="19.149999999999999" customHeight="1">
      <c r="A28" s="75"/>
      <c r="B28" s="80"/>
      <c r="C28" s="12">
        <v>4</v>
      </c>
      <c r="D28" s="13" t="s">
        <v>67</v>
      </c>
      <c r="E28" s="5" t="s">
        <v>72</v>
      </c>
      <c r="F28" s="14" t="s">
        <v>38</v>
      </c>
      <c r="G28" s="15"/>
      <c r="H28" s="16">
        <f>I28/18</f>
        <v>2</v>
      </c>
      <c r="I28" s="34">
        <f t="shared" si="2"/>
        <v>36</v>
      </c>
      <c r="J28" s="17">
        <v>36</v>
      </c>
      <c r="K28" s="18"/>
      <c r="L28" s="33">
        <v>2</v>
      </c>
      <c r="M28" s="28"/>
      <c r="N28" s="28"/>
      <c r="O28" s="28"/>
      <c r="P28" s="28"/>
      <c r="Q28" s="12" t="s">
        <v>24</v>
      </c>
      <c r="R28" s="15" t="s">
        <v>69</v>
      </c>
      <c r="S28" s="42"/>
    </row>
    <row r="29" spans="1:19" ht="19.149999999999999" customHeight="1">
      <c r="A29" s="75"/>
      <c r="B29" s="80"/>
      <c r="C29" s="53" t="s">
        <v>65</v>
      </c>
      <c r="D29" s="53"/>
      <c r="E29" s="53"/>
      <c r="F29" s="53"/>
      <c r="G29" s="53"/>
      <c r="H29" s="11">
        <f t="shared" ref="H29:K29" si="3">SUM(H25:H28)</f>
        <v>8</v>
      </c>
      <c r="I29" s="31">
        <f t="shared" si="3"/>
        <v>144</v>
      </c>
      <c r="J29" s="31">
        <f t="shared" si="3"/>
        <v>144</v>
      </c>
      <c r="K29" s="31">
        <f t="shared" si="3"/>
        <v>0</v>
      </c>
      <c r="L29" s="20"/>
      <c r="M29" s="35"/>
      <c r="N29" s="35"/>
      <c r="O29" s="35"/>
      <c r="P29" s="35"/>
      <c r="Q29" s="54"/>
      <c r="R29" s="54"/>
      <c r="S29" s="43">
        <f>SUM(S25:S28)</f>
        <v>0</v>
      </c>
    </row>
    <row r="30" spans="1:19" ht="19.149999999999999" customHeight="1">
      <c r="A30" s="75"/>
      <c r="B30" s="53" t="s">
        <v>73</v>
      </c>
      <c r="C30" s="53"/>
      <c r="D30" s="53"/>
      <c r="E30" s="53"/>
      <c r="F30" s="53"/>
      <c r="G30" s="53"/>
      <c r="H30" s="11">
        <f t="shared" ref="H30:K30" si="4">H29+H24</f>
        <v>52</v>
      </c>
      <c r="I30" s="31">
        <f t="shared" si="4"/>
        <v>946</v>
      </c>
      <c r="J30" s="31">
        <f t="shared" si="4"/>
        <v>664</v>
      </c>
      <c r="K30" s="31">
        <f t="shared" si="4"/>
        <v>282</v>
      </c>
      <c r="L30" s="20"/>
      <c r="M30" s="35"/>
      <c r="N30" s="35"/>
      <c r="O30" s="35"/>
      <c r="P30" s="35"/>
      <c r="Q30" s="55">
        <f>I30/M49</f>
        <v>0.35404191616766501</v>
      </c>
      <c r="R30" s="55"/>
      <c r="S30" s="44"/>
    </row>
    <row r="31" spans="1:19" ht="19.149999999999999" customHeight="1">
      <c r="A31" s="76" t="s">
        <v>74</v>
      </c>
      <c r="B31" s="81" t="s">
        <v>75</v>
      </c>
      <c r="C31" s="17">
        <v>1</v>
      </c>
      <c r="D31" s="13" t="s">
        <v>76</v>
      </c>
      <c r="E31" s="5" t="s">
        <v>77</v>
      </c>
      <c r="F31" s="17" t="s">
        <v>38</v>
      </c>
      <c r="G31" s="18"/>
      <c r="H31" s="16">
        <f t="shared" ref="H31:H38" si="5">I31/18</f>
        <v>6</v>
      </c>
      <c r="I31" s="34">
        <f t="shared" ref="I31:I39" si="6">J31+K31</f>
        <v>108</v>
      </c>
      <c r="J31" s="17">
        <v>108</v>
      </c>
      <c r="K31" s="17">
        <v>0</v>
      </c>
      <c r="L31" s="18">
        <v>1</v>
      </c>
      <c r="M31" s="36"/>
      <c r="N31" s="36"/>
      <c r="O31" s="36"/>
      <c r="P31" s="36"/>
      <c r="Q31" s="14" t="s">
        <v>29</v>
      </c>
      <c r="R31" s="41" t="s">
        <v>78</v>
      </c>
      <c r="S31" s="42"/>
    </row>
    <row r="32" spans="1:19" ht="19.149999999999999" customHeight="1">
      <c r="A32" s="77"/>
      <c r="B32" s="82"/>
      <c r="C32" s="17">
        <v>2</v>
      </c>
      <c r="D32" s="13" t="s">
        <v>79</v>
      </c>
      <c r="E32" s="5" t="s">
        <v>80</v>
      </c>
      <c r="F32" s="17" t="s">
        <v>22</v>
      </c>
      <c r="G32" s="18" t="s">
        <v>23</v>
      </c>
      <c r="H32" s="16">
        <f t="shared" si="5"/>
        <v>3.8888888888888902</v>
      </c>
      <c r="I32" s="34">
        <f t="shared" si="6"/>
        <v>70</v>
      </c>
      <c r="J32" s="17">
        <v>0</v>
      </c>
      <c r="K32" s="17">
        <v>70</v>
      </c>
      <c r="L32" s="18">
        <v>1</v>
      </c>
      <c r="M32" s="36"/>
      <c r="N32" s="36"/>
      <c r="O32" s="36"/>
      <c r="P32" s="36"/>
      <c r="Q32" s="14" t="s">
        <v>24</v>
      </c>
      <c r="R32" s="41" t="s">
        <v>78</v>
      </c>
      <c r="S32" s="42">
        <v>70</v>
      </c>
    </row>
    <row r="33" spans="1:19" ht="19.149999999999999" customHeight="1">
      <c r="A33" s="77"/>
      <c r="B33" s="82"/>
      <c r="C33" s="17">
        <v>3</v>
      </c>
      <c r="D33" s="13" t="s">
        <v>104</v>
      </c>
      <c r="E33" s="5" t="s">
        <v>81</v>
      </c>
      <c r="F33" s="17" t="s">
        <v>28</v>
      </c>
      <c r="G33" s="18" t="s">
        <v>23</v>
      </c>
      <c r="H33" s="16">
        <f t="shared" si="5"/>
        <v>6</v>
      </c>
      <c r="I33" s="34">
        <f t="shared" si="6"/>
        <v>108</v>
      </c>
      <c r="J33" s="17">
        <v>36</v>
      </c>
      <c r="K33" s="17">
        <v>72</v>
      </c>
      <c r="L33" s="18">
        <v>1</v>
      </c>
      <c r="M33" s="36"/>
      <c r="N33" s="36"/>
      <c r="O33" s="36"/>
      <c r="P33" s="36"/>
      <c r="Q33" s="14" t="s">
        <v>29</v>
      </c>
      <c r="R33" s="41" t="s">
        <v>82</v>
      </c>
      <c r="S33" s="42">
        <v>108</v>
      </c>
    </row>
    <row r="34" spans="1:19" ht="19.149999999999999" customHeight="1">
      <c r="A34" s="77"/>
      <c r="B34" s="82"/>
      <c r="C34" s="17">
        <v>4</v>
      </c>
      <c r="D34" s="13" t="s">
        <v>105</v>
      </c>
      <c r="E34" s="5" t="s">
        <v>83</v>
      </c>
      <c r="F34" s="17" t="s">
        <v>38</v>
      </c>
      <c r="G34" s="18"/>
      <c r="H34" s="16">
        <f t="shared" si="5"/>
        <v>5</v>
      </c>
      <c r="I34" s="34">
        <f t="shared" si="6"/>
        <v>90</v>
      </c>
      <c r="J34" s="17">
        <v>90</v>
      </c>
      <c r="K34" s="17">
        <v>0</v>
      </c>
      <c r="L34" s="18">
        <v>2</v>
      </c>
      <c r="M34" s="36"/>
      <c r="N34" s="36"/>
      <c r="O34" s="36"/>
      <c r="P34" s="36"/>
      <c r="Q34" s="45" t="s">
        <v>24</v>
      </c>
      <c r="R34" s="41" t="s">
        <v>82</v>
      </c>
      <c r="S34" s="42"/>
    </row>
    <row r="35" spans="1:19" ht="19.149999999999999" customHeight="1">
      <c r="A35" s="77"/>
      <c r="B35" s="82"/>
      <c r="C35" s="17">
        <v>5</v>
      </c>
      <c r="D35" s="13" t="s">
        <v>106</v>
      </c>
      <c r="E35" s="5" t="s">
        <v>84</v>
      </c>
      <c r="F35" s="17" t="s">
        <v>85</v>
      </c>
      <c r="G35" s="18" t="s">
        <v>23</v>
      </c>
      <c r="H35" s="16">
        <f t="shared" si="5"/>
        <v>6.6666666666666696</v>
      </c>
      <c r="I35" s="34">
        <f t="shared" si="6"/>
        <v>120</v>
      </c>
      <c r="J35" s="17">
        <v>36</v>
      </c>
      <c r="K35" s="17">
        <v>84</v>
      </c>
      <c r="L35" s="18">
        <v>2</v>
      </c>
      <c r="M35" s="36"/>
      <c r="N35" s="36"/>
      <c r="O35" s="36"/>
      <c r="P35" s="36"/>
      <c r="Q35" s="14" t="s">
        <v>29</v>
      </c>
      <c r="R35" s="41" t="s">
        <v>82</v>
      </c>
      <c r="S35" s="42">
        <v>120</v>
      </c>
    </row>
    <row r="36" spans="1:19" ht="19.149999999999999" customHeight="1">
      <c r="A36" s="77"/>
      <c r="B36" s="82"/>
      <c r="C36" s="17">
        <v>6</v>
      </c>
      <c r="D36" s="13" t="s">
        <v>107</v>
      </c>
      <c r="E36" s="5" t="s">
        <v>86</v>
      </c>
      <c r="F36" s="17" t="s">
        <v>38</v>
      </c>
      <c r="G36" s="18"/>
      <c r="H36" s="16">
        <f t="shared" si="5"/>
        <v>5</v>
      </c>
      <c r="I36" s="34">
        <f t="shared" si="6"/>
        <v>90</v>
      </c>
      <c r="J36" s="17">
        <v>90</v>
      </c>
      <c r="K36" s="17">
        <v>0</v>
      </c>
      <c r="L36" s="18">
        <v>2</v>
      </c>
      <c r="M36" s="36"/>
      <c r="N36" s="36"/>
      <c r="O36" s="36"/>
      <c r="P36" s="36"/>
      <c r="Q36" s="14" t="s">
        <v>29</v>
      </c>
      <c r="R36" s="41" t="s">
        <v>82</v>
      </c>
      <c r="S36" s="42"/>
    </row>
    <row r="37" spans="1:19" ht="19.149999999999999" customHeight="1">
      <c r="A37" s="77"/>
      <c r="B37" s="82"/>
      <c r="C37" s="17">
        <v>7</v>
      </c>
      <c r="D37" s="13" t="s">
        <v>108</v>
      </c>
      <c r="E37" s="5" t="s">
        <v>87</v>
      </c>
      <c r="F37" s="17" t="s">
        <v>28</v>
      </c>
      <c r="G37" s="18" t="s">
        <v>23</v>
      </c>
      <c r="H37" s="19">
        <f t="shared" si="5"/>
        <v>6</v>
      </c>
      <c r="I37" s="34">
        <f t="shared" si="6"/>
        <v>108</v>
      </c>
      <c r="J37" s="18">
        <v>36</v>
      </c>
      <c r="K37" s="18">
        <v>72</v>
      </c>
      <c r="L37" s="18">
        <v>3</v>
      </c>
      <c r="M37" s="36"/>
      <c r="N37" s="37"/>
      <c r="O37" s="36"/>
      <c r="P37" s="36"/>
      <c r="Q37" s="14" t="s">
        <v>29</v>
      </c>
      <c r="R37" s="41" t="s">
        <v>82</v>
      </c>
      <c r="S37" s="42">
        <v>108</v>
      </c>
    </row>
    <row r="38" spans="1:19" ht="15" customHeight="1">
      <c r="A38" s="77"/>
      <c r="B38" s="82"/>
      <c r="C38" s="17">
        <v>8</v>
      </c>
      <c r="D38" s="13" t="s">
        <v>109</v>
      </c>
      <c r="E38" s="5" t="s">
        <v>88</v>
      </c>
      <c r="F38" s="17" t="s">
        <v>28</v>
      </c>
      <c r="G38" s="18" t="s">
        <v>23</v>
      </c>
      <c r="H38" s="16">
        <f t="shared" si="5"/>
        <v>6</v>
      </c>
      <c r="I38" s="34">
        <f t="shared" si="6"/>
        <v>108</v>
      </c>
      <c r="J38" s="18">
        <v>36</v>
      </c>
      <c r="K38" s="18">
        <v>72</v>
      </c>
      <c r="L38" s="18">
        <v>4</v>
      </c>
      <c r="M38" s="36"/>
      <c r="N38" s="36"/>
      <c r="O38" s="36"/>
      <c r="P38" s="36"/>
      <c r="Q38" s="14" t="s">
        <v>24</v>
      </c>
      <c r="R38" s="41" t="s">
        <v>82</v>
      </c>
      <c r="S38" s="42">
        <f>I38</f>
        <v>108</v>
      </c>
    </row>
    <row r="39" spans="1:19" ht="12.75" customHeight="1">
      <c r="A39" s="77"/>
      <c r="B39" s="82"/>
      <c r="C39" s="17">
        <v>9</v>
      </c>
      <c r="D39" s="13" t="s">
        <v>89</v>
      </c>
      <c r="E39" s="5" t="s">
        <v>90</v>
      </c>
      <c r="F39" s="17" t="s">
        <v>22</v>
      </c>
      <c r="G39" s="18" t="s">
        <v>23</v>
      </c>
      <c r="H39" s="16">
        <v>26</v>
      </c>
      <c r="I39" s="34">
        <f t="shared" si="6"/>
        <v>780</v>
      </c>
      <c r="J39" s="18">
        <v>0</v>
      </c>
      <c r="K39" s="18">
        <v>780</v>
      </c>
      <c r="L39" s="21">
        <v>4</v>
      </c>
      <c r="M39" s="38"/>
      <c r="N39" s="36"/>
      <c r="O39" s="38"/>
      <c r="P39" s="38"/>
      <c r="Q39" s="14" t="s">
        <v>24</v>
      </c>
      <c r="R39" s="41" t="s">
        <v>82</v>
      </c>
      <c r="S39" s="42"/>
    </row>
    <row r="40" spans="1:19" ht="15" customHeight="1">
      <c r="A40" s="77"/>
      <c r="B40" s="83"/>
      <c r="C40" s="56" t="s">
        <v>65</v>
      </c>
      <c r="D40" s="56"/>
      <c r="E40" s="56"/>
      <c r="F40" s="56"/>
      <c r="G40" s="56"/>
      <c r="H40" s="11">
        <f>SUM(H31:H39)</f>
        <v>70.5555555555556</v>
      </c>
      <c r="I40" s="31">
        <f>SUM(I31:I39)</f>
        <v>1582</v>
      </c>
      <c r="J40" s="31">
        <f>SUM(J31:J39)</f>
        <v>432</v>
      </c>
      <c r="K40" s="31">
        <f>SUM(K31:K39)</f>
        <v>1150</v>
      </c>
      <c r="L40" s="32"/>
      <c r="M40" s="35"/>
      <c r="N40" s="35"/>
      <c r="O40" s="35"/>
      <c r="P40" s="35"/>
      <c r="Q40" s="54"/>
      <c r="R40" s="54"/>
      <c r="S40" s="43">
        <f>SUM(S31:S39)</f>
        <v>514</v>
      </c>
    </row>
    <row r="41" spans="1:19" ht="12.75" customHeight="1">
      <c r="A41" s="77"/>
      <c r="B41" s="84" t="s">
        <v>91</v>
      </c>
      <c r="C41" s="6">
        <v>1</v>
      </c>
      <c r="D41" s="13" t="s">
        <v>110</v>
      </c>
      <c r="E41" s="5" t="s">
        <v>92</v>
      </c>
      <c r="F41" s="17" t="s">
        <v>38</v>
      </c>
      <c r="G41" s="18"/>
      <c r="H41" s="21">
        <f>I41/18</f>
        <v>2</v>
      </c>
      <c r="I41" s="34">
        <f>J41+K41</f>
        <v>36</v>
      </c>
      <c r="J41" s="17">
        <v>36</v>
      </c>
      <c r="K41" s="17">
        <v>0</v>
      </c>
      <c r="L41" s="17">
        <v>1</v>
      </c>
      <c r="M41" s="38"/>
      <c r="N41" s="38"/>
      <c r="O41" s="38"/>
      <c r="P41" s="38"/>
      <c r="Q41" s="14" t="s">
        <v>24</v>
      </c>
      <c r="R41" s="15" t="s">
        <v>78</v>
      </c>
      <c r="S41" s="42"/>
    </row>
    <row r="42" spans="1:19" ht="19.149999999999999" customHeight="1">
      <c r="A42" s="77"/>
      <c r="B42" s="84"/>
      <c r="C42" s="6">
        <v>2</v>
      </c>
      <c r="D42" s="13" t="s">
        <v>111</v>
      </c>
      <c r="E42" s="5" t="s">
        <v>93</v>
      </c>
      <c r="F42" s="17" t="s">
        <v>28</v>
      </c>
      <c r="G42" s="18" t="s">
        <v>23</v>
      </c>
      <c r="H42" s="16">
        <f>I42/18</f>
        <v>4</v>
      </c>
      <c r="I42" s="34">
        <f>J42+K42</f>
        <v>72</v>
      </c>
      <c r="J42" s="18">
        <v>0</v>
      </c>
      <c r="K42" s="18">
        <v>72</v>
      </c>
      <c r="L42" s="18">
        <v>3</v>
      </c>
      <c r="M42" s="38"/>
      <c r="N42" s="38"/>
      <c r="O42" s="38"/>
      <c r="P42" s="38"/>
      <c r="Q42" s="14" t="s">
        <v>24</v>
      </c>
      <c r="R42" s="15" t="s">
        <v>82</v>
      </c>
      <c r="S42" s="42">
        <v>72</v>
      </c>
    </row>
    <row r="43" spans="1:19" ht="19.149999999999999" customHeight="1">
      <c r="A43" s="77"/>
      <c r="B43" s="84"/>
      <c r="C43" s="6">
        <v>3</v>
      </c>
      <c r="D43" s="13" t="s">
        <v>94</v>
      </c>
      <c r="E43" s="22" t="s">
        <v>95</v>
      </c>
      <c r="F43" s="17" t="s">
        <v>28</v>
      </c>
      <c r="G43" s="18" t="s">
        <v>23</v>
      </c>
      <c r="H43" s="21">
        <f>I43/18</f>
        <v>2</v>
      </c>
      <c r="I43" s="34">
        <f>J43+K43</f>
        <v>36</v>
      </c>
      <c r="J43" s="18">
        <v>6</v>
      </c>
      <c r="K43" s="18">
        <v>30</v>
      </c>
      <c r="L43" s="18">
        <v>3</v>
      </c>
      <c r="M43" s="38"/>
      <c r="N43" s="38"/>
      <c r="O43" s="38"/>
      <c r="P43" s="38"/>
      <c r="Q43" s="14" t="s">
        <v>24</v>
      </c>
      <c r="R43" s="15" t="s">
        <v>82</v>
      </c>
      <c r="S43" s="42">
        <v>36</v>
      </c>
    </row>
    <row r="44" spans="1:19" ht="15.75" customHeight="1">
      <c r="A44" s="77"/>
      <c r="B44" s="84"/>
      <c r="C44" s="56" t="s">
        <v>65</v>
      </c>
      <c r="D44" s="56"/>
      <c r="E44" s="56"/>
      <c r="F44" s="56"/>
      <c r="G44" s="56"/>
      <c r="H44" s="11">
        <f>SUM(H41:H43)</f>
        <v>8</v>
      </c>
      <c r="I44" s="31">
        <f>SUM(I41:I43)</f>
        <v>144</v>
      </c>
      <c r="J44" s="31">
        <f>SUM(J41:J43)</f>
        <v>42</v>
      </c>
      <c r="K44" s="31">
        <f>SUM(K41:K43)</f>
        <v>102</v>
      </c>
      <c r="L44" s="32"/>
      <c r="M44" s="35"/>
      <c r="N44" s="35"/>
      <c r="O44" s="35"/>
      <c r="P44" s="35"/>
      <c r="Q44" s="54"/>
      <c r="R44" s="54"/>
      <c r="S44" s="43">
        <f>SUM(S41:S43)</f>
        <v>108</v>
      </c>
    </row>
    <row r="45" spans="1:19" ht="14.25" customHeight="1">
      <c r="A45" s="78"/>
      <c r="B45" s="53" t="s">
        <v>96</v>
      </c>
      <c r="C45" s="53"/>
      <c r="D45" s="53"/>
      <c r="E45" s="53"/>
      <c r="F45" s="53"/>
      <c r="G45" s="53"/>
      <c r="H45" s="11">
        <f t="shared" ref="H45:K45" si="7">H44+H40</f>
        <v>78.5555555555556</v>
      </c>
      <c r="I45" s="31">
        <f t="shared" si="7"/>
        <v>1726</v>
      </c>
      <c r="J45" s="31">
        <f t="shared" si="7"/>
        <v>474</v>
      </c>
      <c r="K45" s="31">
        <f t="shared" si="7"/>
        <v>1252</v>
      </c>
      <c r="L45" s="31"/>
      <c r="M45" s="35"/>
      <c r="N45" s="35"/>
      <c r="O45" s="35"/>
      <c r="P45" s="35"/>
      <c r="Q45" s="55">
        <f>I45/M49</f>
        <v>0.64595808383233499</v>
      </c>
      <c r="R45" s="55"/>
      <c r="S45" s="42"/>
    </row>
    <row r="46" spans="1:19" ht="13.5" customHeight="1">
      <c r="A46" s="57" t="s">
        <v>29</v>
      </c>
      <c r="B46" s="58"/>
      <c r="C46" s="58"/>
      <c r="D46" s="58"/>
      <c r="E46" s="58"/>
      <c r="F46" s="58"/>
      <c r="G46" s="58"/>
      <c r="H46" s="59"/>
      <c r="I46" s="58"/>
      <c r="J46" s="58"/>
      <c r="K46" s="58"/>
      <c r="L46" s="58"/>
      <c r="M46" s="18"/>
      <c r="N46" s="18"/>
      <c r="O46" s="18"/>
      <c r="P46" s="18"/>
      <c r="Q46" s="46"/>
      <c r="R46" s="46"/>
      <c r="S46" s="46"/>
    </row>
    <row r="47" spans="1:19" ht="11.25" customHeight="1">
      <c r="A47" s="57" t="s">
        <v>97</v>
      </c>
      <c r="B47" s="58"/>
      <c r="C47" s="58"/>
      <c r="D47" s="58"/>
      <c r="E47" s="58"/>
      <c r="F47" s="58"/>
      <c r="G47" s="58"/>
      <c r="H47" s="59"/>
      <c r="I47" s="58"/>
      <c r="J47" s="58"/>
      <c r="K47" s="58"/>
      <c r="L47" s="58"/>
      <c r="M47" s="18"/>
      <c r="N47" s="18"/>
      <c r="O47" s="18"/>
      <c r="P47" s="18"/>
      <c r="Q47" s="46"/>
      <c r="R47" s="46"/>
      <c r="S47" s="46"/>
    </row>
    <row r="48" spans="1:19" ht="14.25" customHeight="1">
      <c r="A48" s="60" t="s">
        <v>98</v>
      </c>
      <c r="B48" s="61"/>
      <c r="C48" s="61"/>
      <c r="D48" s="61"/>
      <c r="E48" s="61"/>
      <c r="F48" s="61"/>
      <c r="G48" s="61"/>
      <c r="H48" s="62"/>
      <c r="I48" s="61"/>
      <c r="J48" s="61"/>
      <c r="K48" s="61"/>
      <c r="L48" s="61"/>
      <c r="M48" s="39"/>
      <c r="N48" s="39"/>
      <c r="O48" s="39"/>
      <c r="P48" s="39"/>
      <c r="Q48" s="44"/>
      <c r="R48" s="44"/>
      <c r="S48" s="44"/>
    </row>
    <row r="49" spans="1:19" ht="14.25" customHeight="1">
      <c r="A49" s="60" t="s">
        <v>99</v>
      </c>
      <c r="B49" s="61"/>
      <c r="C49" s="61"/>
      <c r="D49" s="61"/>
      <c r="E49" s="61"/>
      <c r="F49" s="61"/>
      <c r="G49" s="61"/>
      <c r="H49" s="63">
        <v>131</v>
      </c>
      <c r="I49" s="63"/>
      <c r="J49" s="63"/>
      <c r="K49" s="63"/>
      <c r="L49" s="63"/>
      <c r="M49" s="64">
        <f>I45+I30</f>
        <v>2672</v>
      </c>
      <c r="N49" s="64"/>
      <c r="O49" s="64"/>
      <c r="P49" s="64"/>
      <c r="Q49" s="65"/>
      <c r="R49" s="65"/>
      <c r="S49" s="47"/>
    </row>
    <row r="50" spans="1:19" ht="12" customHeight="1">
      <c r="A50" s="60" t="s">
        <v>100</v>
      </c>
      <c r="B50" s="61"/>
      <c r="C50" s="61"/>
      <c r="D50" s="61"/>
      <c r="E50" s="61"/>
      <c r="F50" s="61"/>
      <c r="G50" s="61"/>
      <c r="H50" s="66">
        <f>H44+H29</f>
        <v>16</v>
      </c>
      <c r="I50" s="67"/>
      <c r="J50" s="67"/>
      <c r="K50" s="67"/>
      <c r="L50" s="67"/>
      <c r="M50" s="64">
        <f>I44+I29</f>
        <v>288</v>
      </c>
      <c r="N50" s="64"/>
      <c r="O50" s="64"/>
      <c r="P50" s="64"/>
      <c r="Q50" s="65">
        <f>M50/M49</f>
        <v>0.107784431137725</v>
      </c>
      <c r="R50" s="65"/>
      <c r="S50" s="47"/>
    </row>
    <row r="51" spans="1:19" ht="14.25" customHeight="1">
      <c r="A51" s="68" t="s">
        <v>101</v>
      </c>
      <c r="B51" s="69"/>
      <c r="C51" s="69"/>
      <c r="D51" s="69"/>
      <c r="E51" s="69"/>
      <c r="F51" s="69"/>
      <c r="G51" s="69"/>
      <c r="H51" s="70" t="s">
        <v>102</v>
      </c>
      <c r="I51" s="71"/>
      <c r="J51" s="71"/>
      <c r="K51" s="71"/>
      <c r="L51" s="71"/>
      <c r="M51" s="72">
        <f>K45+K30</f>
        <v>1534</v>
      </c>
      <c r="N51" s="72"/>
      <c r="O51" s="72"/>
      <c r="P51" s="72"/>
      <c r="Q51" s="73">
        <f>M51/M49</f>
        <v>0.57410179640718595</v>
      </c>
      <c r="R51" s="73"/>
      <c r="S51" s="47"/>
    </row>
    <row r="52" spans="1:19">
      <c r="A52" s="68" t="s">
        <v>103</v>
      </c>
      <c r="B52" s="69"/>
      <c r="C52" s="69"/>
      <c r="D52" s="69"/>
      <c r="E52" s="69"/>
      <c r="F52" s="69"/>
      <c r="G52" s="69"/>
      <c r="H52" s="70" t="s">
        <v>102</v>
      </c>
      <c r="I52" s="71"/>
      <c r="J52" s="71"/>
      <c r="K52" s="71"/>
      <c r="L52" s="71"/>
      <c r="M52" s="72">
        <f>S44+S40+S29+S24</f>
        <v>754</v>
      </c>
      <c r="N52" s="72"/>
      <c r="O52" s="72"/>
      <c r="P52" s="72"/>
      <c r="Q52" s="73">
        <f>M52/(M49-I39)</f>
        <v>0.39852008456659599</v>
      </c>
      <c r="R52" s="73"/>
    </row>
  </sheetData>
  <mergeCells count="55">
    <mergeCell ref="A2:B5"/>
    <mergeCell ref="K3:K5"/>
    <mergeCell ref="L2:L5"/>
    <mergeCell ref="Q2:Q5"/>
    <mergeCell ref="R2:R5"/>
    <mergeCell ref="S2:S5"/>
    <mergeCell ref="A51:G51"/>
    <mergeCell ref="H51:L51"/>
    <mergeCell ref="M51:P51"/>
    <mergeCell ref="Q51:R51"/>
    <mergeCell ref="A52:G52"/>
    <mergeCell ref="H52:L52"/>
    <mergeCell ref="M52:P52"/>
    <mergeCell ref="Q52:R52"/>
    <mergeCell ref="Q49:R49"/>
    <mergeCell ref="A50:G50"/>
    <mergeCell ref="H50:L50"/>
    <mergeCell ref="M50:P50"/>
    <mergeCell ref="Q50:R50"/>
    <mergeCell ref="A47:L47"/>
    <mergeCell ref="A48:L48"/>
    <mergeCell ref="A49:G49"/>
    <mergeCell ref="H49:L49"/>
    <mergeCell ref="M49:P49"/>
    <mergeCell ref="C44:G44"/>
    <mergeCell ref="Q44:R44"/>
    <mergeCell ref="B45:G45"/>
    <mergeCell ref="Q45:R45"/>
    <mergeCell ref="A46:L46"/>
    <mergeCell ref="A31:A45"/>
    <mergeCell ref="B31:B40"/>
    <mergeCell ref="B41:B44"/>
    <mergeCell ref="C29:G29"/>
    <mergeCell ref="Q29:R29"/>
    <mergeCell ref="B30:G30"/>
    <mergeCell ref="Q30:R30"/>
    <mergeCell ref="C40:G40"/>
    <mergeCell ref="Q40:R40"/>
    <mergeCell ref="B25:B29"/>
    <mergeCell ref="A1:S1"/>
    <mergeCell ref="F2:G2"/>
    <mergeCell ref="I2:K2"/>
    <mergeCell ref="M2:P2"/>
    <mergeCell ref="C24:G24"/>
    <mergeCell ref="Q24:R24"/>
    <mergeCell ref="A6:A30"/>
    <mergeCell ref="B6:B24"/>
    <mergeCell ref="C2:C5"/>
    <mergeCell ref="D2:D5"/>
    <mergeCell ref="E2:E5"/>
    <mergeCell ref="F3:F5"/>
    <mergeCell ref="G3:G5"/>
    <mergeCell ref="H2:H5"/>
    <mergeCell ref="I3:I5"/>
    <mergeCell ref="J3:J5"/>
  </mergeCells>
  <phoneticPr fontId="10" type="noConversion"/>
  <pageMargins left="0.34" right="0.23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电气专业教学进程表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Administrator</cp:lastModifiedBy>
  <cp:lastPrinted>2021-12-23T00:05:00Z</cp:lastPrinted>
  <dcterms:created xsi:type="dcterms:W3CDTF">2019-11-27T12:12:00Z</dcterms:created>
  <dcterms:modified xsi:type="dcterms:W3CDTF">2022-04-11T07:56:41Z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FAE2886B318540E49121B749E8D16C9D</vt:lpwstr>
  </property>
</Properties>
</file>